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rkusz1" sheetId="1" r:id="rId1"/>
    <sheet name="Arkusz2" sheetId="2" r:id="rId2"/>
    <sheet name="Arkusz3" sheetId="3" r:id="rId3"/>
  </sheets>
  <definedNames>
    <definedName name="transport">#REF!</definedName>
  </definedNames>
  <calcPr fullCalcOnLoad="1"/>
</workbook>
</file>

<file path=xl/sharedStrings.xml><?xml version="1.0" encoding="utf-8"?>
<sst xmlns="http://schemas.openxmlformats.org/spreadsheetml/2006/main" count="107" uniqueCount="68">
  <si>
    <t>historia</t>
  </si>
  <si>
    <t>matematyka</t>
  </si>
  <si>
    <t>informatyka</t>
  </si>
  <si>
    <t>W-F</t>
  </si>
  <si>
    <t>celujący</t>
  </si>
  <si>
    <t>bardzo dobry</t>
  </si>
  <si>
    <t>dobry</t>
  </si>
  <si>
    <t>dostateczny</t>
  </si>
  <si>
    <t>dopuszczający</t>
  </si>
  <si>
    <t>niedostateczny</t>
  </si>
  <si>
    <t>ŚREDNIA</t>
  </si>
  <si>
    <t>dopuszczajacy</t>
  </si>
  <si>
    <t>średnia</t>
  </si>
  <si>
    <t>religia</t>
  </si>
  <si>
    <t>zachowanie</t>
  </si>
  <si>
    <t>p</t>
  </si>
  <si>
    <t>d</t>
  </si>
  <si>
    <t>w</t>
  </si>
  <si>
    <t>n</t>
  </si>
  <si>
    <t>przyroda</t>
  </si>
  <si>
    <t>j_polski</t>
  </si>
  <si>
    <t>j_angielski</t>
  </si>
  <si>
    <t>b</t>
  </si>
  <si>
    <t>ng</t>
  </si>
  <si>
    <t>muzyka</t>
  </si>
  <si>
    <t>plastyka</t>
  </si>
  <si>
    <t>technika</t>
  </si>
  <si>
    <t>Z</t>
  </si>
  <si>
    <t>Nr kolejny</t>
  </si>
  <si>
    <t>Nazwisko i imię</t>
  </si>
  <si>
    <t>Liczba uczniów:</t>
  </si>
  <si>
    <t>bez ocen niedostatecznych</t>
  </si>
  <si>
    <t>z 1-2 ocenami ndst.</t>
  </si>
  <si>
    <t>z 3 i więcej ocenami ndst.</t>
  </si>
  <si>
    <t>nieklasyfikowanych</t>
  </si>
  <si>
    <t>N</t>
  </si>
  <si>
    <t>ADAMSKI Jan</t>
  </si>
  <si>
    <t>CEBULA Sonia</t>
  </si>
  <si>
    <t>DEKA Barbara</t>
  </si>
  <si>
    <t>FOKA Jolanta</t>
  </si>
  <si>
    <t>GANEK Mariola</t>
  </si>
  <si>
    <t>GOSTKA Tomasz</t>
  </si>
  <si>
    <t>GÓRKA Andrzej</t>
  </si>
  <si>
    <t>JASIEK Natalia</t>
  </si>
  <si>
    <t>KIŃSKI Stanisław</t>
  </si>
  <si>
    <t>KOPYTO Lidia</t>
  </si>
  <si>
    <t>KOTOWSKA Alina</t>
  </si>
  <si>
    <t>KOZAK Anna</t>
  </si>
  <si>
    <t>KURSKI Adam</t>
  </si>
  <si>
    <t>LIS Katarzyna</t>
  </si>
  <si>
    <t>LOTKA Edyta</t>
  </si>
  <si>
    <t>MATUSZEK Robert</t>
  </si>
  <si>
    <t>NOCOŃ Adam</t>
  </si>
  <si>
    <t>PIEGUS Weronika</t>
  </si>
  <si>
    <t>PIOTROWSKI Jan</t>
  </si>
  <si>
    <t>POLOK Ewelina</t>
  </si>
  <si>
    <t>RUSKI Tomasz</t>
  </si>
  <si>
    <t>SEREK Artur</t>
  </si>
  <si>
    <t>SUS Anna</t>
  </si>
  <si>
    <t>SUS Wanda</t>
  </si>
  <si>
    <t>TYGRYS Felicja</t>
  </si>
  <si>
    <t>TYTKO Jakub</t>
  </si>
  <si>
    <t>ZEFIR Tadeusz</t>
  </si>
  <si>
    <t>ZENEK Piotr</t>
  </si>
  <si>
    <t>ZIELIŃSKI Igor</t>
  </si>
  <si>
    <t>ZYCH Karol</t>
  </si>
  <si>
    <t>nieklasyfikowany</t>
  </si>
  <si>
    <t>zwolniony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</si>
</sst>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name val="Arial CE"/>
      <family val="2"/>
    </font>
    <font>
      <sz val="11"/>
      <color indexed="17"/>
      <name val="Czcionka tekstu podstawowego"/>
      <family val="2"/>
    </font>
    <font>
      <sz val="11"/>
      <name val="Czcionka tekstu podstawowego"/>
      <family val="2"/>
    </font>
    <font>
      <sz val="11"/>
      <color indexed="6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2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textRotation="90"/>
    </xf>
    <xf numFmtId="0" fontId="6" fillId="0" borderId="15" xfId="0" applyFont="1" applyFill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8" fillId="0" borderId="10" xfId="4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8" fillId="4" borderId="11" xfId="41" applyFont="1" applyBorder="1" applyAlignment="1">
      <alignment horizontal="center"/>
    </xf>
    <xf numFmtId="0" fontId="8" fillId="4" borderId="10" xfId="41" applyFont="1" applyBorder="1" applyAlignment="1">
      <alignment horizontal="center"/>
    </xf>
    <xf numFmtId="0" fontId="8" fillId="4" borderId="12" xfId="4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right" vertical="center" indent="1"/>
    </xf>
    <xf numFmtId="0" fontId="0" fillId="0" borderId="10" xfId="0" applyFill="1" applyBorder="1" applyAlignment="1">
      <alignment/>
    </xf>
    <xf numFmtId="0" fontId="7" fillId="4" borderId="13" xfId="41" applyBorder="1" applyAlignment="1">
      <alignment horizontal="center" vertical="center"/>
    </xf>
    <xf numFmtId="0" fontId="7" fillId="4" borderId="10" xfId="4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1" fontId="8" fillId="22" borderId="13" xfId="50" applyNumberFormat="1" applyFont="1" applyBorder="1" applyAlignment="1">
      <alignment horizontal="center" vertical="center"/>
    </xf>
    <xf numFmtId="1" fontId="8" fillId="22" borderId="20" xfId="50" applyNumberFormat="1" applyFont="1" applyBorder="1" applyAlignment="1">
      <alignment horizontal="center" vertical="center"/>
    </xf>
    <xf numFmtId="2" fontId="8" fillId="22" borderId="20" xfId="50" applyNumberFormat="1" applyFont="1" applyBorder="1" applyAlignment="1">
      <alignment horizontal="center" vertical="center"/>
    </xf>
    <xf numFmtId="0" fontId="8" fillId="22" borderId="10" xfId="50" applyFont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4" xfId="0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90" zoomScaleNormal="90" zoomScalePageLayoutView="0" workbookViewId="0" topLeftCell="A1">
      <selection activeCell="W34" sqref="W34"/>
    </sheetView>
  </sheetViews>
  <sheetFormatPr defaultColWidth="9.00390625" defaultRowHeight="12.75"/>
  <cols>
    <col min="1" max="1" width="3.75390625" style="9" customWidth="1"/>
    <col min="2" max="2" width="26.125" style="8" customWidth="1"/>
    <col min="3" max="3" width="3.75390625" style="9" customWidth="1"/>
    <col min="4" max="4" width="4.875" style="8" bestFit="1" customWidth="1"/>
    <col min="5" max="7" width="4.625" style="8" bestFit="1" customWidth="1"/>
    <col min="8" max="8" width="6.00390625" style="8" bestFit="1" customWidth="1"/>
    <col min="9" max="14" width="4.625" style="8" bestFit="1" customWidth="1"/>
    <col min="15" max="22" width="4.75390625" style="15" customWidth="1"/>
    <col min="23" max="23" width="7.00390625" style="15" customWidth="1"/>
    <col min="24" max="16384" width="9.125" style="8" customWidth="1"/>
  </cols>
  <sheetData>
    <row r="1" spans="1:23" ht="95.25" customHeight="1" thickBot="1">
      <c r="A1" s="30" t="s">
        <v>28</v>
      </c>
      <c r="B1" s="31" t="s">
        <v>29</v>
      </c>
      <c r="C1" s="32" t="s">
        <v>14</v>
      </c>
      <c r="D1" s="33" t="s">
        <v>13</v>
      </c>
      <c r="E1" s="33" t="s">
        <v>20</v>
      </c>
      <c r="F1" s="33" t="s">
        <v>0</v>
      </c>
      <c r="G1" s="33" t="s">
        <v>21</v>
      </c>
      <c r="H1" s="33" t="s">
        <v>1</v>
      </c>
      <c r="I1" s="33" t="s">
        <v>19</v>
      </c>
      <c r="J1" s="33" t="s">
        <v>24</v>
      </c>
      <c r="K1" s="33" t="s">
        <v>25</v>
      </c>
      <c r="L1" s="33" t="s">
        <v>2</v>
      </c>
      <c r="M1" s="33" t="s">
        <v>26</v>
      </c>
      <c r="N1" s="33" t="s">
        <v>3</v>
      </c>
      <c r="O1" s="27" t="s">
        <v>4</v>
      </c>
      <c r="P1" s="27" t="s">
        <v>5</v>
      </c>
      <c r="Q1" s="27" t="s">
        <v>6</v>
      </c>
      <c r="R1" s="27" t="s">
        <v>7</v>
      </c>
      <c r="S1" s="27" t="s">
        <v>8</v>
      </c>
      <c r="T1" s="27" t="s">
        <v>9</v>
      </c>
      <c r="U1" s="27" t="s">
        <v>67</v>
      </c>
      <c r="V1" s="27" t="s">
        <v>66</v>
      </c>
      <c r="W1" s="28" t="s">
        <v>10</v>
      </c>
    </row>
    <row r="2" spans="1:23" ht="14.25">
      <c r="A2" s="24">
        <v>1</v>
      </c>
      <c r="B2" s="38" t="s">
        <v>36</v>
      </c>
      <c r="C2" s="41" t="s">
        <v>22</v>
      </c>
      <c r="D2" s="6">
        <v>6</v>
      </c>
      <c r="E2" s="6">
        <v>4</v>
      </c>
      <c r="F2" s="6">
        <v>5</v>
      </c>
      <c r="G2" s="6">
        <v>5</v>
      </c>
      <c r="H2" s="6" t="s">
        <v>27</v>
      </c>
      <c r="I2" s="6">
        <v>5</v>
      </c>
      <c r="J2" s="6">
        <v>5</v>
      </c>
      <c r="K2" s="6">
        <v>5</v>
      </c>
      <c r="L2" s="6">
        <v>5</v>
      </c>
      <c r="M2" s="6">
        <v>4</v>
      </c>
      <c r="N2" s="6">
        <v>6</v>
      </c>
      <c r="O2" s="26">
        <f>COUNTIF(D2:N2,6)</f>
        <v>2</v>
      </c>
      <c r="P2" s="26">
        <f>COUNTIF(D2:N2,5)</f>
        <v>6</v>
      </c>
      <c r="Q2" s="26">
        <f>COUNTIF(D2:N2,4)</f>
        <v>2</v>
      </c>
      <c r="R2" s="26">
        <f>COUNTIF(D2:N2,3)</f>
        <v>0</v>
      </c>
      <c r="S2" s="26">
        <f>COUNTIF(D2:N2,2)</f>
        <v>0</v>
      </c>
      <c r="T2" s="26">
        <f>COUNTIF(D2:N2,1)</f>
        <v>0</v>
      </c>
      <c r="U2" s="26">
        <f>COUNTIF(D2:N2,"Z")</f>
        <v>1</v>
      </c>
      <c r="V2" s="26">
        <f>COUNTIF(D2:N2,"N")</f>
        <v>0</v>
      </c>
      <c r="W2" s="21">
        <f>SUMIF(D2:N2,"&gt;0",D2:N2)/COUNT(D2:N2)</f>
        <v>5</v>
      </c>
    </row>
    <row r="3" spans="1:23" ht="14.25">
      <c r="A3" s="4">
        <v>2</v>
      </c>
      <c r="B3" s="39" t="s">
        <v>37</v>
      </c>
      <c r="C3" s="42" t="s">
        <v>15</v>
      </c>
      <c r="D3" s="5">
        <v>5</v>
      </c>
      <c r="E3" s="5">
        <v>3</v>
      </c>
      <c r="F3" s="5">
        <v>3</v>
      </c>
      <c r="G3" s="5">
        <v>3</v>
      </c>
      <c r="H3" s="5">
        <v>2</v>
      </c>
      <c r="I3" s="5">
        <v>2</v>
      </c>
      <c r="J3" s="5">
        <v>5</v>
      </c>
      <c r="K3" s="5">
        <v>5</v>
      </c>
      <c r="L3" s="5">
        <v>5</v>
      </c>
      <c r="M3" s="5">
        <v>3</v>
      </c>
      <c r="N3" s="5">
        <v>5</v>
      </c>
      <c r="O3" s="16">
        <f aca="true" t="shared" si="0" ref="O3:O31">COUNTIF(D3:N3,6)</f>
        <v>0</v>
      </c>
      <c r="P3" s="16">
        <f aca="true" t="shared" si="1" ref="P3:P31">COUNTIF(D3:N3,5)</f>
        <v>5</v>
      </c>
      <c r="Q3" s="16">
        <f aca="true" t="shared" si="2" ref="Q3:Q31">COUNTIF(D3:N3,4)</f>
        <v>0</v>
      </c>
      <c r="R3" s="16">
        <f aca="true" t="shared" si="3" ref="R3:R31">COUNTIF(D3:N3,3)</f>
        <v>4</v>
      </c>
      <c r="S3" s="16">
        <f aca="true" t="shared" si="4" ref="S3:S31">COUNTIF(D3:N3,2)</f>
        <v>2</v>
      </c>
      <c r="T3" s="16">
        <f aca="true" t="shared" si="5" ref="T3:T31">COUNTIF(D3:N3,1)</f>
        <v>0</v>
      </c>
      <c r="U3" s="26">
        <f aca="true" t="shared" si="6" ref="U3:U31">COUNTIF(D3:N3,"Z")</f>
        <v>0</v>
      </c>
      <c r="V3" s="26">
        <f aca="true" t="shared" si="7" ref="V3:V31">COUNTIF(D3:N3,"N")</f>
        <v>0</v>
      </c>
      <c r="W3" s="21">
        <f aca="true" t="shared" si="8" ref="W3:W31">SUMIF(D3:N3,"&gt;0",D3:N3)/COUNT(D3:N3)</f>
        <v>3.727272727272727</v>
      </c>
    </row>
    <row r="4" spans="1:23" ht="14.25">
      <c r="A4" s="4">
        <v>3</v>
      </c>
      <c r="B4" s="39" t="s">
        <v>38</v>
      </c>
      <c r="C4" s="42" t="s">
        <v>17</v>
      </c>
      <c r="D4" s="5">
        <v>6</v>
      </c>
      <c r="E4" s="5">
        <v>5</v>
      </c>
      <c r="F4" s="5">
        <v>6</v>
      </c>
      <c r="G4" s="5">
        <v>4</v>
      </c>
      <c r="H4" s="5">
        <v>5</v>
      </c>
      <c r="I4" s="5">
        <v>5</v>
      </c>
      <c r="J4" s="5">
        <v>5</v>
      </c>
      <c r="K4" s="5">
        <v>6</v>
      </c>
      <c r="L4" s="5">
        <v>5</v>
      </c>
      <c r="M4" s="5">
        <v>5</v>
      </c>
      <c r="N4" s="5">
        <v>5</v>
      </c>
      <c r="O4" s="16">
        <f t="shared" si="0"/>
        <v>3</v>
      </c>
      <c r="P4" s="16">
        <f t="shared" si="1"/>
        <v>7</v>
      </c>
      <c r="Q4" s="16">
        <f t="shared" si="2"/>
        <v>1</v>
      </c>
      <c r="R4" s="16">
        <f t="shared" si="3"/>
        <v>0</v>
      </c>
      <c r="S4" s="16">
        <f t="shared" si="4"/>
        <v>0</v>
      </c>
      <c r="T4" s="16">
        <f t="shared" si="5"/>
        <v>0</v>
      </c>
      <c r="U4" s="26">
        <f t="shared" si="6"/>
        <v>0</v>
      </c>
      <c r="V4" s="26">
        <f t="shared" si="7"/>
        <v>0</v>
      </c>
      <c r="W4" s="21">
        <f t="shared" si="8"/>
        <v>5.181818181818182</v>
      </c>
    </row>
    <row r="5" spans="1:23" ht="14.25">
      <c r="A5" s="4">
        <v>4</v>
      </c>
      <c r="B5" s="39" t="s">
        <v>39</v>
      </c>
      <c r="C5" s="42" t="s">
        <v>17</v>
      </c>
      <c r="D5" s="5">
        <v>5</v>
      </c>
      <c r="E5" s="5">
        <v>5</v>
      </c>
      <c r="F5" s="5">
        <v>5</v>
      </c>
      <c r="G5" s="5">
        <v>5</v>
      </c>
      <c r="H5" s="5">
        <v>4</v>
      </c>
      <c r="I5" s="5">
        <v>5</v>
      </c>
      <c r="J5" s="5">
        <v>5</v>
      </c>
      <c r="K5" s="5">
        <v>6</v>
      </c>
      <c r="L5" s="5">
        <v>5</v>
      </c>
      <c r="M5" s="5">
        <v>5</v>
      </c>
      <c r="N5" s="5">
        <v>5</v>
      </c>
      <c r="O5" s="16">
        <f t="shared" si="0"/>
        <v>1</v>
      </c>
      <c r="P5" s="16">
        <f t="shared" si="1"/>
        <v>9</v>
      </c>
      <c r="Q5" s="16">
        <f t="shared" si="2"/>
        <v>1</v>
      </c>
      <c r="R5" s="16">
        <f t="shared" si="3"/>
        <v>0</v>
      </c>
      <c r="S5" s="16">
        <f t="shared" si="4"/>
        <v>0</v>
      </c>
      <c r="T5" s="16">
        <f t="shared" si="5"/>
        <v>0</v>
      </c>
      <c r="U5" s="26">
        <f t="shared" si="6"/>
        <v>0</v>
      </c>
      <c r="V5" s="26">
        <f t="shared" si="7"/>
        <v>0</v>
      </c>
      <c r="W5" s="21">
        <f t="shared" si="8"/>
        <v>5</v>
      </c>
    </row>
    <row r="6" spans="1:23" ht="14.25">
      <c r="A6" s="4">
        <v>5</v>
      </c>
      <c r="B6" s="39" t="s">
        <v>40</v>
      </c>
      <c r="C6" s="42" t="s">
        <v>16</v>
      </c>
      <c r="D6" s="5">
        <v>1</v>
      </c>
      <c r="E6" s="5">
        <v>4</v>
      </c>
      <c r="F6" s="5">
        <v>4</v>
      </c>
      <c r="G6" s="5">
        <v>3</v>
      </c>
      <c r="H6" s="5">
        <v>3</v>
      </c>
      <c r="I6" s="5">
        <v>3</v>
      </c>
      <c r="J6" s="5">
        <v>5</v>
      </c>
      <c r="K6" s="5">
        <v>5</v>
      </c>
      <c r="L6" s="5">
        <v>5</v>
      </c>
      <c r="M6" s="5">
        <v>4</v>
      </c>
      <c r="N6" s="5">
        <v>5</v>
      </c>
      <c r="O6" s="16">
        <f t="shared" si="0"/>
        <v>0</v>
      </c>
      <c r="P6" s="16">
        <f t="shared" si="1"/>
        <v>4</v>
      </c>
      <c r="Q6" s="16">
        <f t="shared" si="2"/>
        <v>3</v>
      </c>
      <c r="R6" s="16">
        <f t="shared" si="3"/>
        <v>3</v>
      </c>
      <c r="S6" s="16">
        <f t="shared" si="4"/>
        <v>0</v>
      </c>
      <c r="T6" s="16">
        <f t="shared" si="5"/>
        <v>1</v>
      </c>
      <c r="U6" s="26">
        <f t="shared" si="6"/>
        <v>0</v>
      </c>
      <c r="V6" s="26">
        <f t="shared" si="7"/>
        <v>0</v>
      </c>
      <c r="W6" s="21">
        <f t="shared" si="8"/>
        <v>3.8181818181818183</v>
      </c>
    </row>
    <row r="7" spans="1:23" ht="14.25">
      <c r="A7" s="4">
        <v>6</v>
      </c>
      <c r="B7" s="39" t="s">
        <v>41</v>
      </c>
      <c r="C7" s="42" t="s">
        <v>17</v>
      </c>
      <c r="D7" s="5">
        <v>6</v>
      </c>
      <c r="E7" s="5">
        <v>5</v>
      </c>
      <c r="F7" s="5">
        <v>6</v>
      </c>
      <c r="G7" s="5">
        <v>6</v>
      </c>
      <c r="H7" s="5">
        <v>5</v>
      </c>
      <c r="I7" s="5">
        <v>6</v>
      </c>
      <c r="J7" s="5">
        <v>5</v>
      </c>
      <c r="K7" s="5">
        <v>6</v>
      </c>
      <c r="L7" s="5">
        <v>5</v>
      </c>
      <c r="M7" s="5">
        <v>5</v>
      </c>
      <c r="N7" s="5">
        <v>6</v>
      </c>
      <c r="O7" s="16">
        <f t="shared" si="0"/>
        <v>6</v>
      </c>
      <c r="P7" s="16">
        <f t="shared" si="1"/>
        <v>5</v>
      </c>
      <c r="Q7" s="16">
        <f t="shared" si="2"/>
        <v>0</v>
      </c>
      <c r="R7" s="16">
        <f t="shared" si="3"/>
        <v>0</v>
      </c>
      <c r="S7" s="16">
        <f t="shared" si="4"/>
        <v>0</v>
      </c>
      <c r="T7" s="16">
        <f t="shared" si="5"/>
        <v>0</v>
      </c>
      <c r="U7" s="26">
        <f t="shared" si="6"/>
        <v>0</v>
      </c>
      <c r="V7" s="26">
        <f t="shared" si="7"/>
        <v>0</v>
      </c>
      <c r="W7" s="21">
        <f t="shared" si="8"/>
        <v>5.545454545454546</v>
      </c>
    </row>
    <row r="8" spans="1:23" ht="14.25">
      <c r="A8" s="4">
        <v>7</v>
      </c>
      <c r="B8" s="39" t="s">
        <v>42</v>
      </c>
      <c r="C8" s="42" t="s">
        <v>17</v>
      </c>
      <c r="D8" s="5">
        <v>5</v>
      </c>
      <c r="E8" s="5">
        <v>5</v>
      </c>
      <c r="F8" s="5">
        <v>2</v>
      </c>
      <c r="G8" s="5">
        <v>3</v>
      </c>
      <c r="H8" s="5">
        <v>4</v>
      </c>
      <c r="I8" s="5">
        <v>5</v>
      </c>
      <c r="J8" s="5">
        <v>5</v>
      </c>
      <c r="K8" s="5">
        <v>6</v>
      </c>
      <c r="L8" s="5">
        <v>5</v>
      </c>
      <c r="M8" s="5">
        <v>5</v>
      </c>
      <c r="N8" s="5" t="s">
        <v>27</v>
      </c>
      <c r="O8" s="16">
        <f t="shared" si="0"/>
        <v>1</v>
      </c>
      <c r="P8" s="16">
        <f t="shared" si="1"/>
        <v>6</v>
      </c>
      <c r="Q8" s="16">
        <f t="shared" si="2"/>
        <v>1</v>
      </c>
      <c r="R8" s="16">
        <f t="shared" si="3"/>
        <v>1</v>
      </c>
      <c r="S8" s="16">
        <f t="shared" si="4"/>
        <v>1</v>
      </c>
      <c r="T8" s="16">
        <f t="shared" si="5"/>
        <v>0</v>
      </c>
      <c r="U8" s="26">
        <f t="shared" si="6"/>
        <v>1</v>
      </c>
      <c r="V8" s="26">
        <f t="shared" si="7"/>
        <v>0</v>
      </c>
      <c r="W8" s="21">
        <f t="shared" si="8"/>
        <v>4.5</v>
      </c>
    </row>
    <row r="9" spans="1:23" ht="14.25">
      <c r="A9" s="4">
        <v>8</v>
      </c>
      <c r="B9" s="39" t="s">
        <v>43</v>
      </c>
      <c r="C9" s="42" t="s">
        <v>17</v>
      </c>
      <c r="D9" s="5">
        <v>5</v>
      </c>
      <c r="E9" s="5">
        <v>5</v>
      </c>
      <c r="F9" s="5">
        <v>5</v>
      </c>
      <c r="G9" s="5">
        <v>5</v>
      </c>
      <c r="H9" s="5">
        <v>4</v>
      </c>
      <c r="I9" s="5">
        <v>5</v>
      </c>
      <c r="J9" s="5">
        <v>5</v>
      </c>
      <c r="K9" s="5">
        <v>6</v>
      </c>
      <c r="L9" s="5">
        <v>5</v>
      </c>
      <c r="M9" s="5">
        <v>5</v>
      </c>
      <c r="N9" s="5">
        <v>5</v>
      </c>
      <c r="O9" s="16">
        <f t="shared" si="0"/>
        <v>1</v>
      </c>
      <c r="P9" s="16">
        <f t="shared" si="1"/>
        <v>9</v>
      </c>
      <c r="Q9" s="16">
        <f t="shared" si="2"/>
        <v>1</v>
      </c>
      <c r="R9" s="16">
        <f t="shared" si="3"/>
        <v>0</v>
      </c>
      <c r="S9" s="16">
        <f t="shared" si="4"/>
        <v>0</v>
      </c>
      <c r="T9" s="16">
        <f t="shared" si="5"/>
        <v>0</v>
      </c>
      <c r="U9" s="26">
        <f t="shared" si="6"/>
        <v>0</v>
      </c>
      <c r="V9" s="26">
        <f t="shared" si="7"/>
        <v>0</v>
      </c>
      <c r="W9" s="21">
        <f t="shared" si="8"/>
        <v>5</v>
      </c>
    </row>
    <row r="10" spans="1:23" ht="14.25">
      <c r="A10" s="4">
        <v>9</v>
      </c>
      <c r="B10" s="39" t="s">
        <v>44</v>
      </c>
      <c r="C10" s="42" t="s">
        <v>17</v>
      </c>
      <c r="D10" s="5">
        <v>4</v>
      </c>
      <c r="E10" s="10">
        <v>4</v>
      </c>
      <c r="F10" s="5">
        <v>4</v>
      </c>
      <c r="G10" s="5">
        <v>5</v>
      </c>
      <c r="H10" s="5" t="s">
        <v>35</v>
      </c>
      <c r="I10" s="5">
        <v>5</v>
      </c>
      <c r="J10" s="5" t="s">
        <v>35</v>
      </c>
      <c r="K10" s="5">
        <v>4</v>
      </c>
      <c r="L10" s="5">
        <v>6</v>
      </c>
      <c r="M10" s="5">
        <v>5</v>
      </c>
      <c r="N10" s="5">
        <v>6</v>
      </c>
      <c r="O10" s="16">
        <f t="shared" si="0"/>
        <v>2</v>
      </c>
      <c r="P10" s="16">
        <f t="shared" si="1"/>
        <v>3</v>
      </c>
      <c r="Q10" s="16">
        <f t="shared" si="2"/>
        <v>4</v>
      </c>
      <c r="R10" s="16">
        <f t="shared" si="3"/>
        <v>0</v>
      </c>
      <c r="S10" s="16">
        <f t="shared" si="4"/>
        <v>0</v>
      </c>
      <c r="T10" s="16">
        <f t="shared" si="5"/>
        <v>0</v>
      </c>
      <c r="U10" s="26">
        <f t="shared" si="6"/>
        <v>0</v>
      </c>
      <c r="V10" s="26">
        <f t="shared" si="7"/>
        <v>2</v>
      </c>
      <c r="W10" s="21">
        <f t="shared" si="8"/>
        <v>4.777777777777778</v>
      </c>
    </row>
    <row r="11" spans="1:23" ht="15" thickBot="1">
      <c r="A11" s="25">
        <v>10</v>
      </c>
      <c r="B11" s="40" t="s">
        <v>45</v>
      </c>
      <c r="C11" s="43" t="s">
        <v>17</v>
      </c>
      <c r="D11" s="7">
        <v>6</v>
      </c>
      <c r="E11" s="7">
        <v>4</v>
      </c>
      <c r="F11" s="7">
        <v>4</v>
      </c>
      <c r="G11" s="7">
        <v>4</v>
      </c>
      <c r="H11" s="7">
        <v>3</v>
      </c>
      <c r="I11" s="7">
        <v>3</v>
      </c>
      <c r="J11" s="7">
        <v>5</v>
      </c>
      <c r="K11" s="7">
        <v>6</v>
      </c>
      <c r="L11" s="7">
        <v>5</v>
      </c>
      <c r="M11" s="7">
        <v>5</v>
      </c>
      <c r="N11" s="7">
        <v>6</v>
      </c>
      <c r="O11" s="17">
        <f t="shared" si="0"/>
        <v>3</v>
      </c>
      <c r="P11" s="17">
        <f t="shared" si="1"/>
        <v>3</v>
      </c>
      <c r="Q11" s="17">
        <f t="shared" si="2"/>
        <v>3</v>
      </c>
      <c r="R11" s="17">
        <f t="shared" si="3"/>
        <v>2</v>
      </c>
      <c r="S11" s="17">
        <f t="shared" si="4"/>
        <v>0</v>
      </c>
      <c r="T11" s="17">
        <f t="shared" si="5"/>
        <v>0</v>
      </c>
      <c r="U11" s="17">
        <f t="shared" si="6"/>
        <v>0</v>
      </c>
      <c r="V11" s="17">
        <f t="shared" si="7"/>
        <v>0</v>
      </c>
      <c r="W11" s="22">
        <f t="shared" si="8"/>
        <v>4.636363636363637</v>
      </c>
    </row>
    <row r="12" spans="1:23" ht="14.25">
      <c r="A12" s="24">
        <v>11</v>
      </c>
      <c r="B12" s="38" t="s">
        <v>46</v>
      </c>
      <c r="C12" s="41" t="s">
        <v>17</v>
      </c>
      <c r="D12" s="6">
        <v>6</v>
      </c>
      <c r="E12" s="5">
        <v>5</v>
      </c>
      <c r="F12" s="6">
        <v>5</v>
      </c>
      <c r="G12" s="5">
        <v>6</v>
      </c>
      <c r="H12" s="6">
        <v>5</v>
      </c>
      <c r="I12" s="6">
        <v>3</v>
      </c>
      <c r="J12" s="6">
        <v>4</v>
      </c>
      <c r="K12" s="6">
        <v>5</v>
      </c>
      <c r="L12" s="6">
        <v>2</v>
      </c>
      <c r="M12" s="6">
        <v>5</v>
      </c>
      <c r="N12" s="6">
        <v>6</v>
      </c>
      <c r="O12" s="16">
        <f t="shared" si="0"/>
        <v>3</v>
      </c>
      <c r="P12" s="16">
        <f t="shared" si="1"/>
        <v>5</v>
      </c>
      <c r="Q12" s="16">
        <f t="shared" si="2"/>
        <v>1</v>
      </c>
      <c r="R12" s="16">
        <f t="shared" si="3"/>
        <v>1</v>
      </c>
      <c r="S12" s="16">
        <f t="shared" si="4"/>
        <v>1</v>
      </c>
      <c r="T12" s="16">
        <f t="shared" si="5"/>
        <v>0</v>
      </c>
      <c r="U12" s="26">
        <f t="shared" si="6"/>
        <v>0</v>
      </c>
      <c r="V12" s="26">
        <f t="shared" si="7"/>
        <v>0</v>
      </c>
      <c r="W12" s="21">
        <f t="shared" si="8"/>
        <v>4.7272727272727275</v>
      </c>
    </row>
    <row r="13" spans="1:23" ht="14.25">
      <c r="A13" s="4">
        <v>12</v>
      </c>
      <c r="B13" s="39" t="s">
        <v>47</v>
      </c>
      <c r="C13" s="42" t="s">
        <v>17</v>
      </c>
      <c r="D13" s="5">
        <v>4</v>
      </c>
      <c r="E13" s="5">
        <v>5</v>
      </c>
      <c r="F13" s="5">
        <v>5</v>
      </c>
      <c r="G13" s="5">
        <v>6</v>
      </c>
      <c r="H13" s="5">
        <v>5</v>
      </c>
      <c r="I13" s="5">
        <v>5</v>
      </c>
      <c r="J13" s="5">
        <v>5</v>
      </c>
      <c r="K13" s="5">
        <v>6</v>
      </c>
      <c r="L13" s="5">
        <v>5</v>
      </c>
      <c r="M13" s="5">
        <v>5</v>
      </c>
      <c r="N13" s="5">
        <v>6</v>
      </c>
      <c r="O13" s="16">
        <f t="shared" si="0"/>
        <v>3</v>
      </c>
      <c r="P13" s="16">
        <f t="shared" si="1"/>
        <v>7</v>
      </c>
      <c r="Q13" s="16">
        <f t="shared" si="2"/>
        <v>1</v>
      </c>
      <c r="R13" s="16">
        <f t="shared" si="3"/>
        <v>0</v>
      </c>
      <c r="S13" s="16">
        <f t="shared" si="4"/>
        <v>0</v>
      </c>
      <c r="T13" s="16">
        <f t="shared" si="5"/>
        <v>0</v>
      </c>
      <c r="U13" s="26">
        <f t="shared" si="6"/>
        <v>0</v>
      </c>
      <c r="V13" s="26">
        <f t="shared" si="7"/>
        <v>0</v>
      </c>
      <c r="W13" s="21">
        <f t="shared" si="8"/>
        <v>5.181818181818182</v>
      </c>
    </row>
    <row r="14" spans="1:23" ht="14.25">
      <c r="A14" s="4">
        <v>13</v>
      </c>
      <c r="B14" s="39" t="s">
        <v>48</v>
      </c>
      <c r="C14" s="42" t="s">
        <v>23</v>
      </c>
      <c r="D14" s="5">
        <v>5</v>
      </c>
      <c r="E14" s="5">
        <v>1</v>
      </c>
      <c r="F14" s="5">
        <v>4</v>
      </c>
      <c r="G14" s="5">
        <v>1</v>
      </c>
      <c r="H14" s="5">
        <v>4</v>
      </c>
      <c r="I14" s="5">
        <v>1</v>
      </c>
      <c r="J14" s="5">
        <v>1</v>
      </c>
      <c r="K14" s="5">
        <v>5</v>
      </c>
      <c r="L14" s="5">
        <v>5</v>
      </c>
      <c r="M14" s="5">
        <v>4</v>
      </c>
      <c r="N14" s="5">
        <v>5</v>
      </c>
      <c r="O14" s="16">
        <f t="shared" si="0"/>
        <v>0</v>
      </c>
      <c r="P14" s="16">
        <f t="shared" si="1"/>
        <v>4</v>
      </c>
      <c r="Q14" s="16">
        <f t="shared" si="2"/>
        <v>3</v>
      </c>
      <c r="R14" s="16">
        <f t="shared" si="3"/>
        <v>0</v>
      </c>
      <c r="S14" s="16">
        <f t="shared" si="4"/>
        <v>0</v>
      </c>
      <c r="T14" s="16">
        <f t="shared" si="5"/>
        <v>4</v>
      </c>
      <c r="U14" s="26">
        <f t="shared" si="6"/>
        <v>0</v>
      </c>
      <c r="V14" s="26">
        <f t="shared" si="7"/>
        <v>0</v>
      </c>
      <c r="W14" s="21">
        <f t="shared" si="8"/>
        <v>3.272727272727273</v>
      </c>
    </row>
    <row r="15" spans="1:23" ht="14.25">
      <c r="A15" s="4">
        <v>14</v>
      </c>
      <c r="B15" s="39" t="s">
        <v>49</v>
      </c>
      <c r="C15" s="42" t="s">
        <v>17</v>
      </c>
      <c r="D15" s="5">
        <v>5</v>
      </c>
      <c r="E15" s="5">
        <v>5</v>
      </c>
      <c r="F15" s="5">
        <v>5</v>
      </c>
      <c r="G15" s="5">
        <v>4</v>
      </c>
      <c r="H15" s="5">
        <v>4</v>
      </c>
      <c r="I15" s="5">
        <v>4</v>
      </c>
      <c r="J15" s="5">
        <v>3</v>
      </c>
      <c r="K15" s="5">
        <v>6</v>
      </c>
      <c r="L15" s="5">
        <v>5</v>
      </c>
      <c r="M15" s="5">
        <v>5</v>
      </c>
      <c r="N15" s="5">
        <v>5</v>
      </c>
      <c r="O15" s="16">
        <f t="shared" si="0"/>
        <v>1</v>
      </c>
      <c r="P15" s="16">
        <f t="shared" si="1"/>
        <v>6</v>
      </c>
      <c r="Q15" s="16">
        <f t="shared" si="2"/>
        <v>3</v>
      </c>
      <c r="R15" s="16">
        <f t="shared" si="3"/>
        <v>1</v>
      </c>
      <c r="S15" s="16">
        <f t="shared" si="4"/>
        <v>0</v>
      </c>
      <c r="T15" s="16">
        <f t="shared" si="5"/>
        <v>0</v>
      </c>
      <c r="U15" s="26">
        <f t="shared" si="6"/>
        <v>0</v>
      </c>
      <c r="V15" s="26">
        <f t="shared" si="7"/>
        <v>0</v>
      </c>
      <c r="W15" s="21">
        <f t="shared" si="8"/>
        <v>4.636363636363637</v>
      </c>
    </row>
    <row r="16" spans="1:23" ht="14.25">
      <c r="A16" s="4">
        <v>15</v>
      </c>
      <c r="B16" s="39" t="s">
        <v>50</v>
      </c>
      <c r="C16" s="42" t="s">
        <v>16</v>
      </c>
      <c r="D16" s="5">
        <v>5</v>
      </c>
      <c r="E16" s="5">
        <v>3</v>
      </c>
      <c r="F16" s="5">
        <v>5</v>
      </c>
      <c r="G16" s="5">
        <v>4</v>
      </c>
      <c r="H16" s="5">
        <v>3</v>
      </c>
      <c r="I16" s="5">
        <v>4</v>
      </c>
      <c r="J16" s="5">
        <v>5</v>
      </c>
      <c r="K16" s="5">
        <v>6</v>
      </c>
      <c r="L16" s="5">
        <v>4</v>
      </c>
      <c r="M16" s="5">
        <v>4</v>
      </c>
      <c r="N16" s="5">
        <v>5</v>
      </c>
      <c r="O16" s="16">
        <f t="shared" si="0"/>
        <v>1</v>
      </c>
      <c r="P16" s="16">
        <f t="shared" si="1"/>
        <v>4</v>
      </c>
      <c r="Q16" s="16">
        <f t="shared" si="2"/>
        <v>4</v>
      </c>
      <c r="R16" s="16">
        <f t="shared" si="3"/>
        <v>2</v>
      </c>
      <c r="S16" s="16">
        <f t="shared" si="4"/>
        <v>0</v>
      </c>
      <c r="T16" s="16">
        <f t="shared" si="5"/>
        <v>0</v>
      </c>
      <c r="U16" s="26">
        <f t="shared" si="6"/>
        <v>0</v>
      </c>
      <c r="V16" s="26">
        <f t="shared" si="7"/>
        <v>0</v>
      </c>
      <c r="W16" s="21">
        <f t="shared" si="8"/>
        <v>4.363636363636363</v>
      </c>
    </row>
    <row r="17" spans="1:23" ht="14.25">
      <c r="A17" s="4">
        <v>16</v>
      </c>
      <c r="B17" s="39" t="s">
        <v>51</v>
      </c>
      <c r="C17" s="42" t="s">
        <v>17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4</v>
      </c>
      <c r="J17" s="5">
        <v>5</v>
      </c>
      <c r="K17" s="5">
        <v>6</v>
      </c>
      <c r="L17" s="5">
        <v>5</v>
      </c>
      <c r="M17" s="5">
        <v>5</v>
      </c>
      <c r="N17" s="5">
        <v>6</v>
      </c>
      <c r="O17" s="16">
        <f t="shared" si="0"/>
        <v>2</v>
      </c>
      <c r="P17" s="16">
        <f t="shared" si="1"/>
        <v>8</v>
      </c>
      <c r="Q17" s="16">
        <f t="shared" si="2"/>
        <v>1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26">
        <f t="shared" si="6"/>
        <v>0</v>
      </c>
      <c r="V17" s="26">
        <f t="shared" si="7"/>
        <v>0</v>
      </c>
      <c r="W17" s="21">
        <f t="shared" si="8"/>
        <v>5.090909090909091</v>
      </c>
    </row>
    <row r="18" spans="1:23" ht="14.25">
      <c r="A18" s="4">
        <v>17</v>
      </c>
      <c r="B18" s="39" t="s">
        <v>52</v>
      </c>
      <c r="C18" s="42" t="s">
        <v>17</v>
      </c>
      <c r="D18" s="5">
        <v>1</v>
      </c>
      <c r="E18" s="5">
        <v>5</v>
      </c>
      <c r="F18" s="5">
        <v>5</v>
      </c>
      <c r="G18" s="5">
        <v>4</v>
      </c>
      <c r="H18" s="5">
        <v>4</v>
      </c>
      <c r="I18" s="5">
        <v>5</v>
      </c>
      <c r="J18" s="5">
        <v>5</v>
      </c>
      <c r="K18" s="5">
        <v>6</v>
      </c>
      <c r="L18" s="5">
        <v>5</v>
      </c>
      <c r="M18" s="5">
        <v>2</v>
      </c>
      <c r="N18" s="5">
        <v>5</v>
      </c>
      <c r="O18" s="16">
        <f t="shared" si="0"/>
        <v>1</v>
      </c>
      <c r="P18" s="16">
        <f t="shared" si="1"/>
        <v>6</v>
      </c>
      <c r="Q18" s="16">
        <f t="shared" si="2"/>
        <v>2</v>
      </c>
      <c r="R18" s="16">
        <f t="shared" si="3"/>
        <v>0</v>
      </c>
      <c r="S18" s="16">
        <f t="shared" si="4"/>
        <v>1</v>
      </c>
      <c r="T18" s="16">
        <f t="shared" si="5"/>
        <v>1</v>
      </c>
      <c r="U18" s="26">
        <f t="shared" si="6"/>
        <v>0</v>
      </c>
      <c r="V18" s="26">
        <f t="shared" si="7"/>
        <v>0</v>
      </c>
      <c r="W18" s="21">
        <f t="shared" si="8"/>
        <v>4.2727272727272725</v>
      </c>
    </row>
    <row r="19" spans="1:23" ht="14.25">
      <c r="A19" s="4">
        <v>18</v>
      </c>
      <c r="B19" s="39" t="s">
        <v>53</v>
      </c>
      <c r="C19" s="42" t="s">
        <v>17</v>
      </c>
      <c r="D19" s="5">
        <v>6</v>
      </c>
      <c r="E19" s="5">
        <v>6</v>
      </c>
      <c r="F19" s="5">
        <v>6</v>
      </c>
      <c r="G19" s="5">
        <v>5</v>
      </c>
      <c r="H19" s="5">
        <v>5</v>
      </c>
      <c r="I19" s="5">
        <v>5</v>
      </c>
      <c r="J19" s="5">
        <v>1</v>
      </c>
      <c r="K19" s="5">
        <v>5</v>
      </c>
      <c r="L19" s="5">
        <v>5</v>
      </c>
      <c r="M19" s="5">
        <v>5</v>
      </c>
      <c r="N19" s="5">
        <v>5</v>
      </c>
      <c r="O19" s="16">
        <f t="shared" si="0"/>
        <v>3</v>
      </c>
      <c r="P19" s="16">
        <f t="shared" si="1"/>
        <v>7</v>
      </c>
      <c r="Q19" s="16">
        <f t="shared" si="2"/>
        <v>0</v>
      </c>
      <c r="R19" s="16">
        <f t="shared" si="3"/>
        <v>0</v>
      </c>
      <c r="S19" s="16">
        <f t="shared" si="4"/>
        <v>0</v>
      </c>
      <c r="T19" s="16">
        <f t="shared" si="5"/>
        <v>1</v>
      </c>
      <c r="U19" s="26">
        <f t="shared" si="6"/>
        <v>0</v>
      </c>
      <c r="V19" s="26">
        <f t="shared" si="7"/>
        <v>0</v>
      </c>
      <c r="W19" s="21">
        <f t="shared" si="8"/>
        <v>4.909090909090909</v>
      </c>
    </row>
    <row r="20" spans="1:23" ht="14.25">
      <c r="A20" s="4">
        <v>19</v>
      </c>
      <c r="B20" s="39" t="s">
        <v>54</v>
      </c>
      <c r="C20" s="42" t="s">
        <v>17</v>
      </c>
      <c r="D20" s="5">
        <v>5</v>
      </c>
      <c r="E20" s="5">
        <v>4</v>
      </c>
      <c r="F20" s="5">
        <v>4</v>
      </c>
      <c r="G20" s="5">
        <v>3</v>
      </c>
      <c r="H20" s="5">
        <v>3</v>
      </c>
      <c r="I20" s="5">
        <v>4</v>
      </c>
      <c r="J20" s="5">
        <v>6</v>
      </c>
      <c r="K20" s="5">
        <v>6</v>
      </c>
      <c r="L20" s="5">
        <v>5</v>
      </c>
      <c r="M20" s="5">
        <v>4</v>
      </c>
      <c r="N20" s="5">
        <v>5</v>
      </c>
      <c r="O20" s="16">
        <f t="shared" si="0"/>
        <v>2</v>
      </c>
      <c r="P20" s="16">
        <f t="shared" si="1"/>
        <v>3</v>
      </c>
      <c r="Q20" s="16">
        <f t="shared" si="2"/>
        <v>4</v>
      </c>
      <c r="R20" s="16">
        <f t="shared" si="3"/>
        <v>2</v>
      </c>
      <c r="S20" s="16">
        <f t="shared" si="4"/>
        <v>0</v>
      </c>
      <c r="T20" s="16">
        <f t="shared" si="5"/>
        <v>0</v>
      </c>
      <c r="U20" s="26">
        <f t="shared" si="6"/>
        <v>0</v>
      </c>
      <c r="V20" s="26">
        <f t="shared" si="7"/>
        <v>0</v>
      </c>
      <c r="W20" s="21">
        <f t="shared" si="8"/>
        <v>4.454545454545454</v>
      </c>
    </row>
    <row r="21" spans="1:23" ht="15" thickBot="1">
      <c r="A21" s="25">
        <v>20</v>
      </c>
      <c r="B21" s="40" t="s">
        <v>55</v>
      </c>
      <c r="C21" s="43" t="s">
        <v>17</v>
      </c>
      <c r="D21" s="7">
        <v>5</v>
      </c>
      <c r="E21" s="7">
        <v>5</v>
      </c>
      <c r="F21" s="7">
        <v>6</v>
      </c>
      <c r="G21" s="7">
        <v>5</v>
      </c>
      <c r="H21" s="7">
        <v>4</v>
      </c>
      <c r="I21" s="7">
        <v>6</v>
      </c>
      <c r="J21" s="7">
        <v>5</v>
      </c>
      <c r="K21" s="7">
        <v>6</v>
      </c>
      <c r="L21" s="7">
        <v>5</v>
      </c>
      <c r="M21" s="7">
        <v>5</v>
      </c>
      <c r="N21" s="7">
        <v>5</v>
      </c>
      <c r="O21" s="29">
        <f t="shared" si="0"/>
        <v>3</v>
      </c>
      <c r="P21" s="29">
        <f t="shared" si="1"/>
        <v>7</v>
      </c>
      <c r="Q21" s="29">
        <f t="shared" si="2"/>
        <v>1</v>
      </c>
      <c r="R21" s="29">
        <f t="shared" si="3"/>
        <v>0</v>
      </c>
      <c r="S21" s="29">
        <f t="shared" si="4"/>
        <v>0</v>
      </c>
      <c r="T21" s="29">
        <f t="shared" si="5"/>
        <v>0</v>
      </c>
      <c r="U21" s="29">
        <f t="shared" si="6"/>
        <v>0</v>
      </c>
      <c r="V21" s="29">
        <f t="shared" si="7"/>
        <v>0</v>
      </c>
      <c r="W21" s="22">
        <f t="shared" si="8"/>
        <v>5.181818181818182</v>
      </c>
    </row>
    <row r="22" spans="1:23" ht="14.25">
      <c r="A22" s="24">
        <v>21</v>
      </c>
      <c r="B22" s="38" t="s">
        <v>56</v>
      </c>
      <c r="C22" s="41" t="s">
        <v>17</v>
      </c>
      <c r="D22" s="6">
        <v>6</v>
      </c>
      <c r="E22" s="5">
        <v>5</v>
      </c>
      <c r="F22" s="6">
        <v>5</v>
      </c>
      <c r="G22" s="5">
        <v>6</v>
      </c>
      <c r="H22" s="6">
        <v>5</v>
      </c>
      <c r="I22" s="6">
        <v>3</v>
      </c>
      <c r="J22" s="6">
        <v>4</v>
      </c>
      <c r="K22" s="6">
        <v>5</v>
      </c>
      <c r="L22" s="6">
        <v>2</v>
      </c>
      <c r="M22" s="6">
        <v>5</v>
      </c>
      <c r="N22" s="6">
        <v>6</v>
      </c>
      <c r="O22" s="26">
        <f t="shared" si="0"/>
        <v>3</v>
      </c>
      <c r="P22" s="26">
        <f t="shared" si="1"/>
        <v>5</v>
      </c>
      <c r="Q22" s="26">
        <f t="shared" si="2"/>
        <v>1</v>
      </c>
      <c r="R22" s="26">
        <f t="shared" si="3"/>
        <v>1</v>
      </c>
      <c r="S22" s="26">
        <f t="shared" si="4"/>
        <v>1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1">
        <f t="shared" si="8"/>
        <v>4.7272727272727275</v>
      </c>
    </row>
    <row r="23" spans="1:23" ht="14.25">
      <c r="A23" s="4">
        <v>22</v>
      </c>
      <c r="B23" s="39" t="s">
        <v>57</v>
      </c>
      <c r="C23" s="42" t="s">
        <v>17</v>
      </c>
      <c r="D23" s="5">
        <v>4</v>
      </c>
      <c r="E23" s="5">
        <v>5</v>
      </c>
      <c r="F23" s="5">
        <v>5</v>
      </c>
      <c r="G23" s="5">
        <v>6</v>
      </c>
      <c r="H23" s="5">
        <v>5</v>
      </c>
      <c r="I23" s="5">
        <v>5</v>
      </c>
      <c r="J23" s="5">
        <v>5</v>
      </c>
      <c r="K23" s="5">
        <v>6</v>
      </c>
      <c r="L23" s="5">
        <v>5</v>
      </c>
      <c r="M23" s="5">
        <v>5</v>
      </c>
      <c r="N23" s="5">
        <v>6</v>
      </c>
      <c r="O23" s="16">
        <f t="shared" si="0"/>
        <v>3</v>
      </c>
      <c r="P23" s="16">
        <f t="shared" si="1"/>
        <v>7</v>
      </c>
      <c r="Q23" s="16">
        <f t="shared" si="2"/>
        <v>1</v>
      </c>
      <c r="R23" s="16">
        <f t="shared" si="3"/>
        <v>0</v>
      </c>
      <c r="S23" s="16">
        <f t="shared" si="4"/>
        <v>0</v>
      </c>
      <c r="T23" s="16">
        <f t="shared" si="5"/>
        <v>0</v>
      </c>
      <c r="U23" s="26">
        <f t="shared" si="6"/>
        <v>0</v>
      </c>
      <c r="V23" s="26">
        <f t="shared" si="7"/>
        <v>0</v>
      </c>
      <c r="W23" s="21">
        <f t="shared" si="8"/>
        <v>5.181818181818182</v>
      </c>
    </row>
    <row r="24" spans="1:23" ht="14.25">
      <c r="A24" s="4">
        <v>23</v>
      </c>
      <c r="B24" s="39" t="s">
        <v>58</v>
      </c>
      <c r="C24" s="42" t="s">
        <v>23</v>
      </c>
      <c r="D24" s="5">
        <v>5</v>
      </c>
      <c r="E24" s="5">
        <v>1</v>
      </c>
      <c r="F24" s="5">
        <v>4</v>
      </c>
      <c r="G24" s="5">
        <v>1</v>
      </c>
      <c r="H24" s="5">
        <v>4</v>
      </c>
      <c r="I24" s="5">
        <v>1</v>
      </c>
      <c r="J24" s="5">
        <v>2</v>
      </c>
      <c r="K24" s="5">
        <v>5</v>
      </c>
      <c r="L24" s="5">
        <v>5</v>
      </c>
      <c r="M24" s="5">
        <v>4</v>
      </c>
      <c r="N24" s="5">
        <v>5</v>
      </c>
      <c r="O24" s="16">
        <f t="shared" si="0"/>
        <v>0</v>
      </c>
      <c r="P24" s="16">
        <f t="shared" si="1"/>
        <v>4</v>
      </c>
      <c r="Q24" s="16">
        <f t="shared" si="2"/>
        <v>3</v>
      </c>
      <c r="R24" s="16">
        <f t="shared" si="3"/>
        <v>0</v>
      </c>
      <c r="S24" s="16">
        <f t="shared" si="4"/>
        <v>1</v>
      </c>
      <c r="T24" s="16">
        <f t="shared" si="5"/>
        <v>3</v>
      </c>
      <c r="U24" s="26">
        <f t="shared" si="6"/>
        <v>0</v>
      </c>
      <c r="V24" s="26">
        <f t="shared" si="7"/>
        <v>0</v>
      </c>
      <c r="W24" s="21">
        <f t="shared" si="8"/>
        <v>3.3636363636363638</v>
      </c>
    </row>
    <row r="25" spans="1:23" ht="14.25">
      <c r="A25" s="4">
        <v>24</v>
      </c>
      <c r="B25" s="39" t="s">
        <v>59</v>
      </c>
      <c r="C25" s="42" t="s">
        <v>17</v>
      </c>
      <c r="D25" s="5">
        <v>5</v>
      </c>
      <c r="E25" s="5">
        <v>5</v>
      </c>
      <c r="F25" s="5">
        <v>5</v>
      </c>
      <c r="G25" s="5">
        <v>4</v>
      </c>
      <c r="H25" s="5">
        <v>4</v>
      </c>
      <c r="I25" s="5">
        <v>4</v>
      </c>
      <c r="J25" s="5">
        <v>3</v>
      </c>
      <c r="K25" s="5">
        <v>6</v>
      </c>
      <c r="L25" s="5">
        <v>5</v>
      </c>
      <c r="M25" s="5">
        <v>5</v>
      </c>
      <c r="N25" s="5">
        <v>5</v>
      </c>
      <c r="O25" s="16">
        <f t="shared" si="0"/>
        <v>1</v>
      </c>
      <c r="P25" s="16">
        <f t="shared" si="1"/>
        <v>6</v>
      </c>
      <c r="Q25" s="16">
        <f t="shared" si="2"/>
        <v>3</v>
      </c>
      <c r="R25" s="16">
        <f t="shared" si="3"/>
        <v>1</v>
      </c>
      <c r="S25" s="16">
        <f t="shared" si="4"/>
        <v>0</v>
      </c>
      <c r="T25" s="16">
        <f t="shared" si="5"/>
        <v>0</v>
      </c>
      <c r="U25" s="26">
        <f t="shared" si="6"/>
        <v>0</v>
      </c>
      <c r="V25" s="26">
        <f t="shared" si="7"/>
        <v>0</v>
      </c>
      <c r="W25" s="21">
        <f t="shared" si="8"/>
        <v>4.636363636363637</v>
      </c>
    </row>
    <row r="26" spans="1:23" ht="14.25">
      <c r="A26" s="4">
        <v>25</v>
      </c>
      <c r="B26" s="39" t="s">
        <v>60</v>
      </c>
      <c r="C26" s="42" t="s">
        <v>16</v>
      </c>
      <c r="D26" s="5">
        <v>5</v>
      </c>
      <c r="E26" s="5">
        <v>3</v>
      </c>
      <c r="F26" s="5">
        <v>5</v>
      </c>
      <c r="G26" s="5">
        <v>4</v>
      </c>
      <c r="H26" s="5">
        <v>3</v>
      </c>
      <c r="I26" s="5">
        <v>4</v>
      </c>
      <c r="J26" s="5">
        <v>5</v>
      </c>
      <c r="K26" s="5">
        <v>6</v>
      </c>
      <c r="L26" s="5">
        <v>4</v>
      </c>
      <c r="M26" s="5">
        <v>4</v>
      </c>
      <c r="N26" s="5">
        <v>5</v>
      </c>
      <c r="O26" s="16">
        <f t="shared" si="0"/>
        <v>1</v>
      </c>
      <c r="P26" s="16">
        <f t="shared" si="1"/>
        <v>4</v>
      </c>
      <c r="Q26" s="16">
        <f t="shared" si="2"/>
        <v>4</v>
      </c>
      <c r="R26" s="16">
        <f t="shared" si="3"/>
        <v>2</v>
      </c>
      <c r="S26" s="16">
        <f t="shared" si="4"/>
        <v>0</v>
      </c>
      <c r="T26" s="16">
        <f t="shared" si="5"/>
        <v>0</v>
      </c>
      <c r="U26" s="26">
        <f t="shared" si="6"/>
        <v>0</v>
      </c>
      <c r="V26" s="26">
        <f t="shared" si="7"/>
        <v>0</v>
      </c>
      <c r="W26" s="21">
        <f t="shared" si="8"/>
        <v>4.363636363636363</v>
      </c>
    </row>
    <row r="27" spans="1:23" ht="14.25">
      <c r="A27" s="4">
        <v>26</v>
      </c>
      <c r="B27" s="39" t="s">
        <v>61</v>
      </c>
      <c r="C27" s="42" t="s">
        <v>17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v>4</v>
      </c>
      <c r="J27" s="5">
        <v>5</v>
      </c>
      <c r="K27" s="5">
        <v>6</v>
      </c>
      <c r="L27" s="5">
        <v>5</v>
      </c>
      <c r="M27" s="5">
        <v>5</v>
      </c>
      <c r="N27" s="5">
        <v>6</v>
      </c>
      <c r="O27" s="16">
        <f t="shared" si="0"/>
        <v>2</v>
      </c>
      <c r="P27" s="16">
        <f t="shared" si="1"/>
        <v>8</v>
      </c>
      <c r="Q27" s="16">
        <f t="shared" si="2"/>
        <v>1</v>
      </c>
      <c r="R27" s="16">
        <f t="shared" si="3"/>
        <v>0</v>
      </c>
      <c r="S27" s="16">
        <f t="shared" si="4"/>
        <v>0</v>
      </c>
      <c r="T27" s="16">
        <f t="shared" si="5"/>
        <v>0</v>
      </c>
      <c r="U27" s="26">
        <f t="shared" si="6"/>
        <v>0</v>
      </c>
      <c r="V27" s="26">
        <f t="shared" si="7"/>
        <v>0</v>
      </c>
      <c r="W27" s="21">
        <f t="shared" si="8"/>
        <v>5.090909090909091</v>
      </c>
    </row>
    <row r="28" spans="1:23" ht="14.25">
      <c r="A28" s="4">
        <v>27</v>
      </c>
      <c r="B28" s="39" t="s">
        <v>62</v>
      </c>
      <c r="C28" s="42" t="s">
        <v>17</v>
      </c>
      <c r="D28" s="5">
        <v>1</v>
      </c>
      <c r="E28" s="5">
        <v>5</v>
      </c>
      <c r="F28" s="5">
        <v>5</v>
      </c>
      <c r="G28" s="5">
        <v>4</v>
      </c>
      <c r="H28" s="5">
        <v>4</v>
      </c>
      <c r="I28" s="5">
        <v>5</v>
      </c>
      <c r="J28" s="5">
        <v>5</v>
      </c>
      <c r="K28" s="5">
        <v>6</v>
      </c>
      <c r="L28" s="5">
        <v>5</v>
      </c>
      <c r="M28" s="5">
        <v>2</v>
      </c>
      <c r="N28" s="5">
        <v>5</v>
      </c>
      <c r="O28" s="16">
        <f t="shared" si="0"/>
        <v>1</v>
      </c>
      <c r="P28" s="16">
        <f t="shared" si="1"/>
        <v>6</v>
      </c>
      <c r="Q28" s="16">
        <f t="shared" si="2"/>
        <v>2</v>
      </c>
      <c r="R28" s="16">
        <f t="shared" si="3"/>
        <v>0</v>
      </c>
      <c r="S28" s="16">
        <f t="shared" si="4"/>
        <v>1</v>
      </c>
      <c r="T28" s="16">
        <f t="shared" si="5"/>
        <v>1</v>
      </c>
      <c r="U28" s="26">
        <f t="shared" si="6"/>
        <v>0</v>
      </c>
      <c r="V28" s="26">
        <f t="shared" si="7"/>
        <v>0</v>
      </c>
      <c r="W28" s="21">
        <f t="shared" si="8"/>
        <v>4.2727272727272725</v>
      </c>
    </row>
    <row r="29" spans="1:23" ht="14.25">
      <c r="A29" s="4">
        <v>28</v>
      </c>
      <c r="B29" s="39" t="s">
        <v>63</v>
      </c>
      <c r="C29" s="42" t="s">
        <v>17</v>
      </c>
      <c r="D29" s="5">
        <v>6</v>
      </c>
      <c r="E29" s="5">
        <v>6</v>
      </c>
      <c r="F29" s="5">
        <v>6</v>
      </c>
      <c r="G29" s="5">
        <v>5</v>
      </c>
      <c r="H29" s="5">
        <v>5</v>
      </c>
      <c r="I29" s="5">
        <v>5</v>
      </c>
      <c r="J29" s="5">
        <v>1</v>
      </c>
      <c r="K29" s="5">
        <v>5</v>
      </c>
      <c r="L29" s="5">
        <v>5</v>
      </c>
      <c r="M29" s="5">
        <v>5</v>
      </c>
      <c r="N29" s="5">
        <v>5</v>
      </c>
      <c r="O29" s="16">
        <f t="shared" si="0"/>
        <v>3</v>
      </c>
      <c r="P29" s="16">
        <f t="shared" si="1"/>
        <v>7</v>
      </c>
      <c r="Q29" s="16">
        <f t="shared" si="2"/>
        <v>0</v>
      </c>
      <c r="R29" s="16">
        <f t="shared" si="3"/>
        <v>0</v>
      </c>
      <c r="S29" s="16">
        <f t="shared" si="4"/>
        <v>0</v>
      </c>
      <c r="T29" s="16">
        <f t="shared" si="5"/>
        <v>1</v>
      </c>
      <c r="U29" s="26">
        <f t="shared" si="6"/>
        <v>0</v>
      </c>
      <c r="V29" s="26">
        <f t="shared" si="7"/>
        <v>0</v>
      </c>
      <c r="W29" s="21">
        <f t="shared" si="8"/>
        <v>4.909090909090909</v>
      </c>
    </row>
    <row r="30" spans="1:23" ht="14.25">
      <c r="A30" s="4">
        <v>29</v>
      </c>
      <c r="B30" s="39" t="s">
        <v>64</v>
      </c>
      <c r="C30" s="42" t="s">
        <v>17</v>
      </c>
      <c r="D30" s="5">
        <v>5</v>
      </c>
      <c r="E30" s="5">
        <v>4</v>
      </c>
      <c r="F30" s="5">
        <v>4</v>
      </c>
      <c r="G30" s="5">
        <v>3</v>
      </c>
      <c r="H30" s="5">
        <v>3</v>
      </c>
      <c r="I30" s="5">
        <v>4</v>
      </c>
      <c r="J30" s="5">
        <v>6</v>
      </c>
      <c r="K30" s="5">
        <v>6</v>
      </c>
      <c r="L30" s="5">
        <v>5</v>
      </c>
      <c r="M30" s="5">
        <v>4</v>
      </c>
      <c r="N30" s="5">
        <v>5</v>
      </c>
      <c r="O30" s="16">
        <f t="shared" si="0"/>
        <v>2</v>
      </c>
      <c r="P30" s="16">
        <f t="shared" si="1"/>
        <v>3</v>
      </c>
      <c r="Q30" s="16">
        <f t="shared" si="2"/>
        <v>4</v>
      </c>
      <c r="R30" s="16">
        <f t="shared" si="3"/>
        <v>2</v>
      </c>
      <c r="S30" s="16">
        <f t="shared" si="4"/>
        <v>0</v>
      </c>
      <c r="T30" s="16">
        <f t="shared" si="5"/>
        <v>0</v>
      </c>
      <c r="U30" s="26">
        <f t="shared" si="6"/>
        <v>0</v>
      </c>
      <c r="V30" s="26">
        <f t="shared" si="7"/>
        <v>0</v>
      </c>
      <c r="W30" s="21">
        <f t="shared" si="8"/>
        <v>4.454545454545454</v>
      </c>
    </row>
    <row r="31" spans="1:23" ht="15" thickBot="1">
      <c r="A31" s="25">
        <v>30</v>
      </c>
      <c r="B31" s="40" t="s">
        <v>65</v>
      </c>
      <c r="C31" s="43" t="s">
        <v>17</v>
      </c>
      <c r="D31" s="7">
        <v>5</v>
      </c>
      <c r="E31" s="7">
        <v>5</v>
      </c>
      <c r="F31" s="7">
        <v>6</v>
      </c>
      <c r="G31" s="7">
        <v>5</v>
      </c>
      <c r="H31" s="7">
        <v>4</v>
      </c>
      <c r="I31" s="7">
        <v>6</v>
      </c>
      <c r="J31" s="7">
        <v>5</v>
      </c>
      <c r="K31" s="7">
        <v>6</v>
      </c>
      <c r="L31" s="7">
        <v>5</v>
      </c>
      <c r="M31" s="7">
        <v>5</v>
      </c>
      <c r="N31" s="7">
        <v>5</v>
      </c>
      <c r="O31" s="29">
        <f t="shared" si="0"/>
        <v>3</v>
      </c>
      <c r="P31" s="44">
        <f t="shared" si="1"/>
        <v>7</v>
      </c>
      <c r="Q31" s="44">
        <f t="shared" si="2"/>
        <v>1</v>
      </c>
      <c r="R31" s="44">
        <f t="shared" si="3"/>
        <v>0</v>
      </c>
      <c r="S31" s="44">
        <f t="shared" si="4"/>
        <v>0</v>
      </c>
      <c r="T31" s="44">
        <f t="shared" si="5"/>
        <v>0</v>
      </c>
      <c r="U31" s="44">
        <f t="shared" si="6"/>
        <v>0</v>
      </c>
      <c r="V31" s="44">
        <f t="shared" si="7"/>
        <v>0</v>
      </c>
      <c r="W31" s="45">
        <f t="shared" si="8"/>
        <v>5.181818181818182</v>
      </c>
    </row>
    <row r="32" spans="1:23" ht="25.5" customHeight="1">
      <c r="A32" s="12"/>
      <c r="B32" s="19" t="s">
        <v>12</v>
      </c>
      <c r="C32" s="4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3">
        <f>SUM(O2:O31)</f>
        <v>57</v>
      </c>
      <c r="P32" s="54">
        <f aca="true" t="shared" si="9" ref="P32:V32">SUM(P2:P31)</f>
        <v>171</v>
      </c>
      <c r="Q32" s="54">
        <f t="shared" si="9"/>
        <v>56</v>
      </c>
      <c r="R32" s="54">
        <f t="shared" si="9"/>
        <v>22</v>
      </c>
      <c r="S32" s="54">
        <f t="shared" si="9"/>
        <v>8</v>
      </c>
      <c r="T32" s="54">
        <f t="shared" si="9"/>
        <v>12</v>
      </c>
      <c r="U32" s="54">
        <f t="shared" si="9"/>
        <v>2</v>
      </c>
      <c r="V32" s="54">
        <f t="shared" si="9"/>
        <v>2</v>
      </c>
      <c r="W32" s="55">
        <f>SUMIF(W2:W31,"&gt;0")/COUNT(W2:W31)</f>
        <v>4.648653198653199</v>
      </c>
    </row>
    <row r="33" spans="1:15" ht="14.25">
      <c r="A33" s="3" t="s">
        <v>17</v>
      </c>
      <c r="B33" s="20" t="s">
        <v>4</v>
      </c>
      <c r="C33" s="35">
        <f aca="true" t="shared" si="10" ref="C33:C38">COUNTIF($C$2:$C$31,A33)</f>
        <v>23</v>
      </c>
      <c r="D33" s="11">
        <f>COUNTIF(D2:D31,6)</f>
        <v>8</v>
      </c>
      <c r="E33" s="11">
        <f aca="true" t="shared" si="11" ref="E33:N33">COUNTIF(E2:E31,6)</f>
        <v>2</v>
      </c>
      <c r="F33" s="11">
        <f t="shared" si="11"/>
        <v>6</v>
      </c>
      <c r="G33" s="11">
        <f t="shared" si="11"/>
        <v>5</v>
      </c>
      <c r="H33" s="11">
        <f t="shared" si="11"/>
        <v>0</v>
      </c>
      <c r="I33" s="11">
        <f t="shared" si="11"/>
        <v>3</v>
      </c>
      <c r="J33" s="11">
        <f t="shared" si="11"/>
        <v>2</v>
      </c>
      <c r="K33" s="11">
        <f t="shared" si="11"/>
        <v>20</v>
      </c>
      <c r="L33" s="11">
        <f t="shared" si="11"/>
        <v>1</v>
      </c>
      <c r="M33" s="11">
        <f t="shared" si="11"/>
        <v>0</v>
      </c>
      <c r="N33" s="11">
        <f t="shared" si="11"/>
        <v>10</v>
      </c>
      <c r="O33" s="56">
        <f>SUM(D33:N33)</f>
        <v>57</v>
      </c>
    </row>
    <row r="34" spans="1:23" ht="14.25">
      <c r="A34" s="3" t="s">
        <v>22</v>
      </c>
      <c r="B34" s="20" t="s">
        <v>5</v>
      </c>
      <c r="C34" s="35">
        <f t="shared" si="10"/>
        <v>1</v>
      </c>
      <c r="D34" s="11">
        <f>COUNTIF(D2:D31,5)</f>
        <v>16</v>
      </c>
      <c r="E34" s="11">
        <f aca="true" t="shared" si="12" ref="E34:N34">COUNTIF(E2:E31,5)</f>
        <v>17</v>
      </c>
      <c r="F34" s="11">
        <f t="shared" si="12"/>
        <v>15</v>
      </c>
      <c r="G34" s="11">
        <f t="shared" si="12"/>
        <v>10</v>
      </c>
      <c r="H34" s="11">
        <f t="shared" si="12"/>
        <v>10</v>
      </c>
      <c r="I34" s="11">
        <f t="shared" si="12"/>
        <v>12</v>
      </c>
      <c r="J34" s="11">
        <f t="shared" si="12"/>
        <v>19</v>
      </c>
      <c r="K34" s="11">
        <f t="shared" si="12"/>
        <v>9</v>
      </c>
      <c r="L34" s="11">
        <f t="shared" si="12"/>
        <v>25</v>
      </c>
      <c r="M34" s="11">
        <f t="shared" si="12"/>
        <v>19</v>
      </c>
      <c r="N34" s="11">
        <f t="shared" si="12"/>
        <v>19</v>
      </c>
      <c r="O34" s="56">
        <f aca="true" t="shared" si="13" ref="O34:O40">SUM(D34:N34)</f>
        <v>171</v>
      </c>
      <c r="Q34" s="51"/>
      <c r="R34" s="57" t="s">
        <v>30</v>
      </c>
      <c r="S34" s="57"/>
      <c r="T34" s="57"/>
      <c r="U34" s="57"/>
      <c r="V34" s="58"/>
      <c r="W34" s="36">
        <f>COUNTA(B2:B31)</f>
        <v>30</v>
      </c>
    </row>
    <row r="35" spans="1:23" ht="12.75" customHeight="1">
      <c r="A35" s="3" t="s">
        <v>16</v>
      </c>
      <c r="B35" s="20" t="s">
        <v>6</v>
      </c>
      <c r="C35" s="35">
        <f t="shared" si="10"/>
        <v>3</v>
      </c>
      <c r="D35" s="11">
        <f>COUNTIF(D2:D31,4)</f>
        <v>3</v>
      </c>
      <c r="E35" s="11">
        <f aca="true" t="shared" si="14" ref="E35:N35">COUNTIF(E2:E31,4)</f>
        <v>6</v>
      </c>
      <c r="F35" s="11">
        <f t="shared" si="14"/>
        <v>7</v>
      </c>
      <c r="G35" s="11">
        <f t="shared" si="14"/>
        <v>8</v>
      </c>
      <c r="H35" s="11">
        <f t="shared" si="14"/>
        <v>11</v>
      </c>
      <c r="I35" s="11">
        <f t="shared" si="14"/>
        <v>8</v>
      </c>
      <c r="J35" s="11">
        <f t="shared" si="14"/>
        <v>2</v>
      </c>
      <c r="K35" s="11">
        <f t="shared" si="14"/>
        <v>1</v>
      </c>
      <c r="L35" s="11">
        <f t="shared" si="14"/>
        <v>2</v>
      </c>
      <c r="M35" s="11">
        <f t="shared" si="14"/>
        <v>8</v>
      </c>
      <c r="N35" s="11">
        <f t="shared" si="14"/>
        <v>0</v>
      </c>
      <c r="O35" s="56">
        <f t="shared" si="13"/>
        <v>56</v>
      </c>
      <c r="Q35" s="52"/>
      <c r="R35" s="57" t="s">
        <v>31</v>
      </c>
      <c r="S35" s="57"/>
      <c r="T35" s="57"/>
      <c r="U35" s="57"/>
      <c r="V35" s="58"/>
      <c r="W35" s="36">
        <f>COUNTIF(T2:T31,0)</f>
        <v>23</v>
      </c>
    </row>
    <row r="36" spans="1:23" ht="14.25">
      <c r="A36" s="3" t="s">
        <v>15</v>
      </c>
      <c r="B36" s="20" t="s">
        <v>7</v>
      </c>
      <c r="C36" s="35">
        <f t="shared" si="10"/>
        <v>1</v>
      </c>
      <c r="D36" s="11">
        <f>COUNTIF(D2:D31,3)</f>
        <v>0</v>
      </c>
      <c r="E36" s="11">
        <f aca="true" t="shared" si="15" ref="E36:N36">COUNTIF(E2:E31,3)</f>
        <v>3</v>
      </c>
      <c r="F36" s="11">
        <f t="shared" si="15"/>
        <v>1</v>
      </c>
      <c r="G36" s="11">
        <f t="shared" si="15"/>
        <v>5</v>
      </c>
      <c r="H36" s="11">
        <f t="shared" si="15"/>
        <v>6</v>
      </c>
      <c r="I36" s="11">
        <f t="shared" si="15"/>
        <v>4</v>
      </c>
      <c r="J36" s="11">
        <f t="shared" si="15"/>
        <v>2</v>
      </c>
      <c r="K36" s="11">
        <f t="shared" si="15"/>
        <v>0</v>
      </c>
      <c r="L36" s="11">
        <f t="shared" si="15"/>
        <v>0</v>
      </c>
      <c r="M36" s="11">
        <f t="shared" si="15"/>
        <v>1</v>
      </c>
      <c r="N36" s="11">
        <f t="shared" si="15"/>
        <v>0</v>
      </c>
      <c r="O36" s="56">
        <f t="shared" si="13"/>
        <v>22</v>
      </c>
      <c r="Q36" s="51"/>
      <c r="R36" s="57" t="s">
        <v>32</v>
      </c>
      <c r="S36" s="57"/>
      <c r="T36" s="57"/>
      <c r="U36" s="57"/>
      <c r="V36" s="58"/>
      <c r="W36" s="36">
        <f>COUNTIF(T2:T30,1)+COUNTIF(T2:T31,2)</f>
        <v>5</v>
      </c>
    </row>
    <row r="37" spans="1:23" ht="12.75" customHeight="1">
      <c r="A37" s="3" t="s">
        <v>18</v>
      </c>
      <c r="B37" s="20" t="s">
        <v>11</v>
      </c>
      <c r="C37" s="35">
        <f t="shared" si="10"/>
        <v>0</v>
      </c>
      <c r="D37" s="11">
        <f>COUNTIF(D2:D31,2)</f>
        <v>0</v>
      </c>
      <c r="E37" s="11">
        <f aca="true" t="shared" si="16" ref="E37:N37">COUNTIF(E2:E31,2)</f>
        <v>0</v>
      </c>
      <c r="F37" s="11">
        <f t="shared" si="16"/>
        <v>1</v>
      </c>
      <c r="G37" s="11">
        <f t="shared" si="16"/>
        <v>0</v>
      </c>
      <c r="H37" s="11">
        <f t="shared" si="16"/>
        <v>1</v>
      </c>
      <c r="I37" s="11">
        <f t="shared" si="16"/>
        <v>1</v>
      </c>
      <c r="J37" s="11">
        <f t="shared" si="16"/>
        <v>1</v>
      </c>
      <c r="K37" s="11">
        <f t="shared" si="16"/>
        <v>0</v>
      </c>
      <c r="L37" s="11">
        <f t="shared" si="16"/>
        <v>2</v>
      </c>
      <c r="M37" s="11">
        <f t="shared" si="16"/>
        <v>2</v>
      </c>
      <c r="N37" s="11">
        <f t="shared" si="16"/>
        <v>0</v>
      </c>
      <c r="O37" s="56">
        <f t="shared" si="13"/>
        <v>8</v>
      </c>
      <c r="Q37" s="51"/>
      <c r="R37" s="57" t="s">
        <v>33</v>
      </c>
      <c r="S37" s="57"/>
      <c r="T37" s="57"/>
      <c r="U37" s="57"/>
      <c r="V37" s="58"/>
      <c r="W37" s="36">
        <f>COUNTIF(T2:T31,"&gt;=3")</f>
        <v>2</v>
      </c>
    </row>
    <row r="38" spans="1:23" s="34" customFormat="1" ht="12.75" customHeight="1">
      <c r="A38" s="3" t="s">
        <v>23</v>
      </c>
      <c r="B38" s="20" t="s">
        <v>9</v>
      </c>
      <c r="C38" s="35">
        <f t="shared" si="10"/>
        <v>2</v>
      </c>
      <c r="D38" s="13">
        <f>COUNTIF(D2:D31,1)</f>
        <v>3</v>
      </c>
      <c r="E38" s="13">
        <f aca="true" t="shared" si="17" ref="E38:N38">COUNTIF(E2:E31,1)</f>
        <v>2</v>
      </c>
      <c r="F38" s="13">
        <f t="shared" si="17"/>
        <v>0</v>
      </c>
      <c r="G38" s="13">
        <f t="shared" si="17"/>
        <v>2</v>
      </c>
      <c r="H38" s="13">
        <f t="shared" si="17"/>
        <v>0</v>
      </c>
      <c r="I38" s="13">
        <f t="shared" si="17"/>
        <v>2</v>
      </c>
      <c r="J38" s="13">
        <f t="shared" si="17"/>
        <v>3</v>
      </c>
      <c r="K38" s="13">
        <f t="shared" si="17"/>
        <v>0</v>
      </c>
      <c r="L38" s="13">
        <f t="shared" si="17"/>
        <v>0</v>
      </c>
      <c r="M38" s="13">
        <f t="shared" si="17"/>
        <v>0</v>
      </c>
      <c r="N38" s="13">
        <f t="shared" si="17"/>
        <v>0</v>
      </c>
      <c r="O38" s="56">
        <f t="shared" si="13"/>
        <v>12</v>
      </c>
      <c r="Q38" s="51"/>
      <c r="R38" s="57" t="s">
        <v>34</v>
      </c>
      <c r="S38" s="57"/>
      <c r="T38" s="57"/>
      <c r="U38" s="57"/>
      <c r="V38" s="58"/>
      <c r="W38" s="36">
        <f>COUNTIF(V2:V31,"&gt;0")</f>
        <v>1</v>
      </c>
    </row>
    <row r="39" spans="1:23" ht="14.25">
      <c r="A39" s="46"/>
      <c r="B39" s="47" t="s">
        <v>67</v>
      </c>
      <c r="C39" s="50"/>
      <c r="D39" s="48">
        <f>COUNTIF(D2:D31,"Z")</f>
        <v>0</v>
      </c>
      <c r="E39" s="48">
        <f aca="true" t="shared" si="18" ref="E39:N39">COUNTIF(E2:E31,"Z")</f>
        <v>0</v>
      </c>
      <c r="F39" s="48">
        <f t="shared" si="18"/>
        <v>0</v>
      </c>
      <c r="G39" s="48">
        <f t="shared" si="18"/>
        <v>0</v>
      </c>
      <c r="H39" s="48">
        <f t="shared" si="18"/>
        <v>1</v>
      </c>
      <c r="I39" s="48">
        <f t="shared" si="18"/>
        <v>0</v>
      </c>
      <c r="J39" s="48">
        <f t="shared" si="18"/>
        <v>0</v>
      </c>
      <c r="K39" s="48">
        <f t="shared" si="18"/>
        <v>0</v>
      </c>
      <c r="L39" s="48">
        <f t="shared" si="18"/>
        <v>0</v>
      </c>
      <c r="M39" s="48">
        <f t="shared" si="18"/>
        <v>0</v>
      </c>
      <c r="N39" s="48">
        <f t="shared" si="18"/>
        <v>1</v>
      </c>
      <c r="O39" s="56">
        <f t="shared" si="13"/>
        <v>2</v>
      </c>
      <c r="P39" s="14"/>
      <c r="Q39" s="14"/>
      <c r="R39" s="14"/>
      <c r="S39" s="14"/>
      <c r="T39" s="14"/>
      <c r="U39" s="14"/>
      <c r="V39" s="14"/>
      <c r="W39" s="14"/>
    </row>
    <row r="40" spans="1:23" ht="14.25">
      <c r="A40" s="4"/>
      <c r="B40" s="47" t="s">
        <v>66</v>
      </c>
      <c r="C40" s="50"/>
      <c r="D40" s="48">
        <f>COUNTIF(D2:D31,"N")</f>
        <v>0</v>
      </c>
      <c r="E40" s="48">
        <f aca="true" t="shared" si="19" ref="E40:N40">COUNTIF(E2:E31,"N")</f>
        <v>0</v>
      </c>
      <c r="F40" s="48">
        <f t="shared" si="19"/>
        <v>0</v>
      </c>
      <c r="G40" s="48">
        <f t="shared" si="19"/>
        <v>0</v>
      </c>
      <c r="H40" s="48">
        <f t="shared" si="19"/>
        <v>1</v>
      </c>
      <c r="I40" s="48">
        <f t="shared" si="19"/>
        <v>0</v>
      </c>
      <c r="J40" s="48">
        <f t="shared" si="19"/>
        <v>1</v>
      </c>
      <c r="K40" s="48">
        <f t="shared" si="19"/>
        <v>0</v>
      </c>
      <c r="L40" s="48">
        <f t="shared" si="19"/>
        <v>0</v>
      </c>
      <c r="M40" s="48">
        <f t="shared" si="19"/>
        <v>0</v>
      </c>
      <c r="N40" s="48">
        <f t="shared" si="19"/>
        <v>0</v>
      </c>
      <c r="O40" s="56">
        <f t="shared" si="13"/>
        <v>2</v>
      </c>
      <c r="P40" s="1"/>
      <c r="Q40" s="1"/>
      <c r="R40" s="1"/>
      <c r="S40" s="1"/>
      <c r="T40" s="1"/>
      <c r="U40" s="1"/>
      <c r="V40" s="1"/>
      <c r="W40" s="1"/>
    </row>
    <row r="41" ht="12.75" customHeight="1"/>
    <row r="42" ht="12.75"/>
    <row r="43" ht="12.75">
      <c r="O43" s="8"/>
    </row>
    <row r="44" spans="1:15" ht="12.75">
      <c r="A44" s="37"/>
      <c r="B44" s="23"/>
      <c r="O44" s="8"/>
    </row>
    <row r="45" spans="1:15" ht="12.75" customHeight="1">
      <c r="A45" s="2"/>
      <c r="O45" s="8"/>
    </row>
    <row r="46" spans="1:15" ht="12.75" customHeight="1">
      <c r="A46" s="2"/>
      <c r="C46" s="9"/>
      <c r="O46" s="8"/>
    </row>
    <row r="47" spans="15:23" ht="12.75">
      <c r="O47" s="8"/>
      <c r="P47" s="8"/>
      <c r="Q47" s="8"/>
      <c r="R47" s="8"/>
      <c r="S47" s="8"/>
      <c r="T47" s="8"/>
      <c r="U47" s="8"/>
      <c r="V47" s="8"/>
      <c r="W47" s="8"/>
    </row>
    <row r="48" spans="15:23" ht="12.75">
      <c r="O48" s="8"/>
      <c r="P48" s="8"/>
      <c r="Q48" s="8"/>
      <c r="R48" s="8"/>
      <c r="S48" s="8"/>
      <c r="T48" s="8"/>
      <c r="U48" s="8"/>
      <c r="V48" s="8"/>
      <c r="W48" s="8"/>
    </row>
    <row r="49" spans="15:23" ht="12.75">
      <c r="O49" s="8"/>
      <c r="P49" s="8"/>
      <c r="Q49" s="8"/>
      <c r="R49" s="8"/>
      <c r="S49" s="8"/>
      <c r="T49" s="8"/>
      <c r="U49" s="8"/>
      <c r="V49" s="8"/>
      <c r="W49" s="8"/>
    </row>
  </sheetData>
  <sheetProtection/>
  <mergeCells count="5">
    <mergeCell ref="R38:V38"/>
    <mergeCell ref="R34:V34"/>
    <mergeCell ref="R35:V35"/>
    <mergeCell ref="R36:V36"/>
    <mergeCell ref="R37:V37"/>
  </mergeCells>
  <conditionalFormatting sqref="W2:W31">
    <cfRule type="expression" priority="7" dxfId="3">
      <formula>IF(AND(W2&gt;=4.75,T2&lt;1),TRUE,"")</formula>
    </cfRule>
  </conditionalFormatting>
  <conditionalFormatting sqref="D2:N31">
    <cfRule type="cellIs" priority="4" dxfId="0" operator="equal">
      <formula>"Z"</formula>
    </cfRule>
    <cfRule type="cellIs" priority="5" dxfId="1" operator="equal">
      <formula>1</formula>
    </cfRule>
    <cfRule type="cellIs" priority="6" dxfId="2" operator="equal">
      <formula>"N"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Ryba</dc:creator>
  <cp:keywords/>
  <dc:description/>
  <cp:lastModifiedBy>Jarek</cp:lastModifiedBy>
  <cp:lastPrinted>2009-06-12T09:56:21Z</cp:lastPrinted>
  <dcterms:created xsi:type="dcterms:W3CDTF">2000-01-25T18:39:58Z</dcterms:created>
  <dcterms:modified xsi:type="dcterms:W3CDTF">2018-07-07T04:22:55Z</dcterms:modified>
  <cp:category/>
  <cp:version/>
  <cp:contentType/>
  <cp:contentStatus/>
</cp:coreProperties>
</file>